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810" windowWidth="19200" windowHeight="11760" activeTab="0"/>
  </bookViews>
  <sheets>
    <sheet name="Speed caculator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<sst xmlns="http://schemas.openxmlformats.org/spreadsheetml/2006/main" count="48" uniqueCount="28">
  <si>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 xml:space="preserve"> </t>
  </si>
  <si>
    <t>m</t>
  </si>
  <si>
    <t>mm</t>
  </si>
  <si>
    <t>km/h</t>
  </si>
  <si>
    <t>1/min</t>
  </si>
  <si>
    <t>R</t>
  </si>
  <si>
    <t>Speed calculator</t>
  </si>
  <si>
    <t>Tyre width</t>
  </si>
  <si>
    <t>Full wheel</t>
  </si>
  <si>
    <t>Tyre height</t>
  </si>
  <si>
    <t>%</t>
  </si>
  <si>
    <t>roll:</t>
  </si>
  <si>
    <t>Rim size</t>
  </si>
  <si>
    <t>"</t>
  </si>
  <si>
    <t>Max engine RPM</t>
  </si>
  <si>
    <t>gear ratio</t>
  </si>
  <si>
    <t>final</t>
  </si>
  <si>
    <t>Gear ratio (gear×final)</t>
  </si>
  <si>
    <t>m/s</t>
  </si>
  <si>
    <t>Speed</t>
  </si>
  <si>
    <t>Max gear shift speed</t>
  </si>
  <si>
    <t>RPM after gear shift</t>
  </si>
  <si>
    <t>1 -&gt; 2</t>
  </si>
  <si>
    <t>2 -&gt; 3</t>
  </si>
  <si>
    <t>3 -&gt; 4</t>
  </si>
  <si>
    <t>4 -&gt; 5</t>
  </si>
  <si>
    <t>5 -&gt; 6</t>
  </si>
  <si>
    <t>Gear ratio data: Fiat Punto mk2 1.2 5 speed gearbox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</si>
</sst>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72" fontId="0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1" fontId="0" fillId="34" borderId="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11.421875" style="0" customWidth="1"/>
    <col min="2" max="2" width="6.00390625" style="0" customWidth="1"/>
    <col min="3" max="3" width="21.8515625" style="0" bestFit="1" customWidth="1"/>
    <col min="4" max="5" width="11.421875" style="0" customWidth="1"/>
    <col min="6" max="6" width="12.7109375" style="0" customWidth="1"/>
    <col min="7" max="7" width="11.421875" style="0" customWidth="1"/>
    <col min="8" max="8" width="11.8515625" style="0" customWidth="1"/>
    <col min="9" max="9" width="16.28125" style="0" customWidth="1"/>
    <col min="10" max="10" width="9.8515625" style="0" customWidth="1"/>
    <col min="11" max="11" width="11.421875" style="0" customWidth="1"/>
    <col min="12" max="12" width="5.28125" style="0" customWidth="1"/>
  </cols>
  <sheetData>
    <row r="2" ht="12.75">
      <c r="B2" t="s">
        <v>27</v>
      </c>
    </row>
    <row r="4" spans="2:12" ht="12.75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30">
      <c r="B5" s="11"/>
      <c r="C5" s="25" t="s">
        <v>6</v>
      </c>
      <c r="D5" s="25"/>
      <c r="E5" s="25"/>
      <c r="F5" s="25"/>
      <c r="G5" s="25"/>
      <c r="H5" s="25"/>
      <c r="I5" s="25"/>
      <c r="J5" s="25"/>
      <c r="K5" s="25"/>
      <c r="L5" s="12"/>
    </row>
    <row r="6" spans="2:12" ht="12.75">
      <c r="B6" s="11"/>
      <c r="C6" s="3"/>
      <c r="D6" s="3"/>
      <c r="E6" s="3"/>
      <c r="F6" s="3"/>
      <c r="G6" s="3"/>
      <c r="H6" s="3"/>
      <c r="I6" s="3"/>
      <c r="J6" s="3"/>
      <c r="K6" s="3"/>
      <c r="L6" s="12"/>
    </row>
    <row r="7" spans="2:12" ht="12.75">
      <c r="B7" s="11"/>
      <c r="C7" s="3"/>
      <c r="D7" s="3"/>
      <c r="E7" s="3"/>
      <c r="F7" s="3"/>
      <c r="G7" s="3"/>
      <c r="H7" s="3"/>
      <c r="I7" s="3"/>
      <c r="J7" s="3"/>
      <c r="K7" s="3"/>
      <c r="L7" s="12"/>
    </row>
    <row r="8" spans="2:12" ht="12.75">
      <c r="B8" s="11"/>
      <c r="C8" s="5" t="s">
        <v>7</v>
      </c>
      <c r="D8" s="2">
        <v>185</v>
      </c>
      <c r="E8" s="21" t="s">
        <v>2</v>
      </c>
      <c r="F8" s="22" t="s">
        <v>8</v>
      </c>
      <c r="G8" s="5">
        <f>SUM((((D8*(D9/100)*2)+(D10*25.4))*3.14159)/1000)</f>
        <v>1.8145823839999995</v>
      </c>
      <c r="H8" s="5" t="s">
        <v>1</v>
      </c>
      <c r="I8" s="26" t="s">
        <v>0</v>
      </c>
      <c r="J8" s="27"/>
      <c r="K8" s="27"/>
      <c r="L8" s="28"/>
    </row>
    <row r="9" spans="2:12" ht="12.75">
      <c r="B9" s="11"/>
      <c r="C9" s="5" t="s">
        <v>9</v>
      </c>
      <c r="D9" s="2">
        <v>60</v>
      </c>
      <c r="E9" s="21" t="s">
        <v>10</v>
      </c>
      <c r="F9" s="22" t="s">
        <v>11</v>
      </c>
      <c r="G9" s="5">
        <f>G8*1000</f>
        <v>1814.5823839999996</v>
      </c>
      <c r="H9" s="5" t="s">
        <v>2</v>
      </c>
      <c r="I9" s="3"/>
      <c r="J9" s="6" t="s">
        <v>0</v>
      </c>
      <c r="K9" s="3"/>
      <c r="L9" s="12"/>
    </row>
    <row r="10" spans="2:12" ht="12.75">
      <c r="B10" s="11"/>
      <c r="C10" s="5" t="s">
        <v>12</v>
      </c>
      <c r="D10" s="2">
        <v>14</v>
      </c>
      <c r="E10" s="5" t="s">
        <v>13</v>
      </c>
      <c r="F10" s="3"/>
      <c r="G10" s="3"/>
      <c r="H10" s="3"/>
      <c r="I10" s="3"/>
      <c r="J10" s="3"/>
      <c r="K10" s="3"/>
      <c r="L10" s="12"/>
    </row>
    <row r="11" spans="2:12" ht="12.75">
      <c r="B11" s="11"/>
      <c r="C11" s="5" t="s">
        <v>14</v>
      </c>
      <c r="D11" s="2">
        <v>2826</v>
      </c>
      <c r="E11" s="5" t="s">
        <v>4</v>
      </c>
      <c r="F11" s="3"/>
      <c r="G11" s="3"/>
      <c r="H11" s="3"/>
      <c r="I11" s="3"/>
      <c r="J11" s="3"/>
      <c r="K11" s="3"/>
      <c r="L11" s="12"/>
    </row>
    <row r="12" spans="2:12" ht="12.75">
      <c r="B12" s="11"/>
      <c r="C12" s="5"/>
      <c r="D12" s="5"/>
      <c r="E12" s="5"/>
      <c r="F12" s="3"/>
      <c r="G12" s="3"/>
      <c r="H12" s="3"/>
      <c r="I12" s="3"/>
      <c r="J12" s="3"/>
      <c r="K12" s="3"/>
      <c r="L12" s="12"/>
    </row>
    <row r="13" spans="2:12" ht="12.75">
      <c r="B13" s="11"/>
      <c r="C13" s="24" t="s">
        <v>15</v>
      </c>
      <c r="D13" s="3"/>
      <c r="E13" s="3"/>
      <c r="F13" s="3"/>
      <c r="G13" s="3"/>
      <c r="H13" s="3"/>
      <c r="I13" s="3"/>
      <c r="J13" s="3"/>
      <c r="K13" s="3"/>
      <c r="L13" s="12"/>
    </row>
    <row r="14" spans="2:12" ht="12.75">
      <c r="B14" s="11"/>
      <c r="C14" s="20" t="s">
        <v>16</v>
      </c>
      <c r="D14" s="2">
        <v>3.43</v>
      </c>
      <c r="E14" s="3"/>
      <c r="F14" s="21" t="s">
        <v>17</v>
      </c>
      <c r="G14" s="21"/>
      <c r="H14" s="3"/>
      <c r="I14" s="3"/>
      <c r="J14" s="17" t="s">
        <v>18</v>
      </c>
      <c r="K14" s="17" t="s">
        <v>3</v>
      </c>
      <c r="L14" s="12"/>
    </row>
    <row r="15" spans="2:13" ht="12.75">
      <c r="B15" s="11"/>
      <c r="C15" s="20" t="s">
        <v>5</v>
      </c>
      <c r="D15" s="2">
        <v>3.818</v>
      </c>
      <c r="E15" s="3"/>
      <c r="F15" s="20" t="s">
        <v>5</v>
      </c>
      <c r="G15" s="18">
        <f>SUM(D14*D15)</f>
        <v>13.095740000000001</v>
      </c>
      <c r="H15" s="3"/>
      <c r="I15" s="5" t="s">
        <v>19</v>
      </c>
      <c r="J15" s="6">
        <f>SUM((G8*D11)/(G15*60)*(-1))</f>
        <v>-6.526307813563798</v>
      </c>
      <c r="K15" s="6">
        <f aca="true" t="shared" si="0" ref="K15:K21">SUM(J15*3.6)</f>
        <v>-23.49470812882967</v>
      </c>
      <c r="L15" s="12"/>
      <c r="M15" s="1"/>
    </row>
    <row r="16" spans="2:13" ht="12.75">
      <c r="B16" s="11"/>
      <c r="C16" s="20">
        <v>1</v>
      </c>
      <c r="D16" s="2">
        <v>3.909</v>
      </c>
      <c r="E16" s="3"/>
      <c r="F16" s="20">
        <v>1</v>
      </c>
      <c r="G16" s="18">
        <f>SUM(D14*D16)</f>
        <v>13.40787</v>
      </c>
      <c r="H16" s="3"/>
      <c r="I16" s="5" t="s">
        <v>19</v>
      </c>
      <c r="J16" s="6">
        <f>SUM(G8*D11)/(G16*60)</f>
        <v>6.3743779053943666</v>
      </c>
      <c r="K16" s="6">
        <f t="shared" si="0"/>
        <v>22.94776045941972</v>
      </c>
      <c r="L16" s="12"/>
      <c r="M16" s="1"/>
    </row>
    <row r="17" spans="2:12" ht="12.75">
      <c r="B17" s="11"/>
      <c r="C17" s="20">
        <v>2</v>
      </c>
      <c r="D17" s="2">
        <v>2.158</v>
      </c>
      <c r="E17" s="3"/>
      <c r="F17" s="20">
        <v>2</v>
      </c>
      <c r="G17" s="18">
        <f>SUM(D14*D17)</f>
        <v>7.40194</v>
      </c>
      <c r="H17" s="3"/>
      <c r="I17" s="5" t="s">
        <v>19</v>
      </c>
      <c r="J17" s="6">
        <f>SUM(G8*D11)/(G17*60)</f>
        <v>11.546544593228258</v>
      </c>
      <c r="K17" s="6">
        <f t="shared" si="0"/>
        <v>41.56756053562173</v>
      </c>
      <c r="L17" s="12"/>
    </row>
    <row r="18" spans="2:12" ht="12.75">
      <c r="B18" s="11"/>
      <c r="C18" s="20">
        <v>3</v>
      </c>
      <c r="D18" s="2">
        <v>1.48</v>
      </c>
      <c r="E18" s="3"/>
      <c r="F18" s="20">
        <v>3</v>
      </c>
      <c r="G18" s="18">
        <f>SUM(D14*D18)</f>
        <v>5.0764000000000005</v>
      </c>
      <c r="H18" s="3"/>
      <c r="I18" s="5" t="s">
        <v>19</v>
      </c>
      <c r="J18" s="6">
        <f>SUM(G8*D11)/(G18*60)</f>
        <v>16.83611029201796</v>
      </c>
      <c r="K18" s="6">
        <f t="shared" si="0"/>
        <v>60.609997051264656</v>
      </c>
      <c r="L18" s="12"/>
    </row>
    <row r="19" spans="2:12" ht="12.75">
      <c r="B19" s="11"/>
      <c r="C19" s="20">
        <v>4</v>
      </c>
      <c r="D19" s="2">
        <v>1.121</v>
      </c>
      <c r="E19" s="3"/>
      <c r="F19" s="20">
        <v>4</v>
      </c>
      <c r="G19" s="18">
        <f>SUM(D14*D19)</f>
        <v>3.84503</v>
      </c>
      <c r="H19" s="3"/>
      <c r="I19" s="5" t="s">
        <v>19</v>
      </c>
      <c r="J19" s="6">
        <f>SUM(G8*D11)/(G19*60)</f>
        <v>22.227870858328796</v>
      </c>
      <c r="K19" s="6">
        <f t="shared" si="0"/>
        <v>80.02033508998366</v>
      </c>
      <c r="L19" s="12"/>
    </row>
    <row r="20" spans="2:12" ht="12.75">
      <c r="B20" s="11"/>
      <c r="C20" s="20">
        <v>5</v>
      </c>
      <c r="D20" s="2">
        <v>0.897</v>
      </c>
      <c r="E20" s="3"/>
      <c r="F20" s="20">
        <v>5</v>
      </c>
      <c r="G20" s="18">
        <f>SUM(D14*D20)</f>
        <v>3.0767100000000003</v>
      </c>
      <c r="H20" s="3"/>
      <c r="I20" s="5" t="s">
        <v>19</v>
      </c>
      <c r="J20" s="6">
        <f>SUM(G8*D11)/(G20*60)</f>
        <v>27.77864351414334</v>
      </c>
      <c r="K20" s="6">
        <f t="shared" si="0"/>
        <v>100.00311665091603</v>
      </c>
      <c r="L20" s="12"/>
    </row>
    <row r="21" spans="2:12" ht="12.75">
      <c r="B21" s="11"/>
      <c r="C21" s="20">
        <v>6</v>
      </c>
      <c r="D21" s="2"/>
      <c r="E21" s="3"/>
      <c r="F21" s="20">
        <v>6</v>
      </c>
      <c r="G21" s="18">
        <f>SUM(D14*D21)</f>
        <v>0</v>
      </c>
      <c r="H21" s="3"/>
      <c r="I21" s="5" t="s">
        <v>19</v>
      </c>
      <c r="J21" s="6" t="e">
        <f>SUM(G8*D11)/(G21*60)</f>
        <v>#DIV/0!</v>
      </c>
      <c r="K21" s="6" t="e">
        <f t="shared" si="0"/>
        <v>#DIV/0!</v>
      </c>
      <c r="L21" s="12"/>
    </row>
    <row r="22" spans="2:12" ht="12.75">
      <c r="B22" s="11"/>
      <c r="C22" s="3" t="s">
        <v>0</v>
      </c>
      <c r="D22" s="3"/>
      <c r="E22" s="3"/>
      <c r="F22" s="3"/>
      <c r="G22" s="3"/>
      <c r="H22" s="3"/>
      <c r="I22" s="3" t="s">
        <v>0</v>
      </c>
      <c r="J22" s="3"/>
      <c r="K22" s="3"/>
      <c r="L22" s="12"/>
    </row>
    <row r="23" spans="2:12" ht="12.75">
      <c r="B23" s="11"/>
      <c r="C23" s="16" t="s">
        <v>20</v>
      </c>
      <c r="D23" s="23" t="s">
        <v>18</v>
      </c>
      <c r="E23" s="17" t="s">
        <v>3</v>
      </c>
      <c r="F23" s="7"/>
      <c r="G23" s="7"/>
      <c r="H23" s="7" t="s">
        <v>0</v>
      </c>
      <c r="I23" s="16" t="s">
        <v>21</v>
      </c>
      <c r="J23" s="5"/>
      <c r="K23" s="17" t="s">
        <v>4</v>
      </c>
      <c r="L23" s="4"/>
    </row>
    <row r="24" spans="2:12" ht="12.75">
      <c r="B24" s="11"/>
      <c r="C24" s="5" t="s">
        <v>22</v>
      </c>
      <c r="D24" s="6">
        <f aca="true" t="shared" si="1" ref="D24:E28">J16</f>
        <v>6.3743779053943666</v>
      </c>
      <c r="E24" s="6">
        <f t="shared" si="1"/>
        <v>22.94776045941972</v>
      </c>
      <c r="F24" s="6"/>
      <c r="G24" s="6"/>
      <c r="H24" s="3"/>
      <c r="I24" s="5" t="s">
        <v>22</v>
      </c>
      <c r="J24" s="3"/>
      <c r="K24" s="29">
        <f>SUM((J16*G17*60)/(G8))</f>
        <v>1560.119723714505</v>
      </c>
      <c r="L24" s="4"/>
    </row>
    <row r="25" spans="2:12" ht="12.75">
      <c r="B25" s="11"/>
      <c r="C25" s="5" t="s">
        <v>23</v>
      </c>
      <c r="D25" s="6">
        <f t="shared" si="1"/>
        <v>11.546544593228258</v>
      </c>
      <c r="E25" s="6">
        <f t="shared" si="1"/>
        <v>41.56756053562173</v>
      </c>
      <c r="F25" s="6"/>
      <c r="G25" s="6"/>
      <c r="H25" s="3"/>
      <c r="I25" s="5" t="s">
        <v>23</v>
      </c>
      <c r="J25" s="3"/>
      <c r="K25" s="29">
        <f>SUM((J17*G18*60)/(G8))</f>
        <v>1938.1278962001857</v>
      </c>
      <c r="L25" s="4"/>
    </row>
    <row r="26" spans="2:12" ht="12.75">
      <c r="B26" s="11"/>
      <c r="C26" s="5" t="s">
        <v>24</v>
      </c>
      <c r="D26" s="6">
        <f t="shared" si="1"/>
        <v>16.83611029201796</v>
      </c>
      <c r="E26" s="6">
        <f t="shared" si="1"/>
        <v>60.609997051264656</v>
      </c>
      <c r="F26" s="6"/>
      <c r="G26" s="6"/>
      <c r="H26" s="3"/>
      <c r="I26" s="5" t="s">
        <v>24</v>
      </c>
      <c r="J26" s="3"/>
      <c r="K26" s="29">
        <f>SUM((J18*G19*60)/(G8))</f>
        <v>2140.504054054054</v>
      </c>
      <c r="L26" s="4"/>
    </row>
    <row r="27" spans="2:12" ht="12.75">
      <c r="B27" s="11"/>
      <c r="C27" s="5" t="s">
        <v>25</v>
      </c>
      <c r="D27" s="6">
        <f t="shared" si="1"/>
        <v>22.227870858328796</v>
      </c>
      <c r="E27" s="6">
        <f t="shared" si="1"/>
        <v>80.02033508998366</v>
      </c>
      <c r="F27" s="6"/>
      <c r="G27" s="6"/>
      <c r="H27" s="3"/>
      <c r="I27" s="5" t="s">
        <v>25</v>
      </c>
      <c r="J27" s="3"/>
      <c r="K27" s="29">
        <f>SUM((J19*G20*60)/(G8))</f>
        <v>2261.304192685103</v>
      </c>
      <c r="L27" s="4"/>
    </row>
    <row r="28" spans="2:12" ht="12.75">
      <c r="B28" s="11"/>
      <c r="C28" s="5" t="s">
        <v>26</v>
      </c>
      <c r="D28" s="6">
        <f t="shared" si="1"/>
        <v>27.77864351414334</v>
      </c>
      <c r="E28" s="6">
        <f t="shared" si="1"/>
        <v>100.00311665091603</v>
      </c>
      <c r="F28" s="6"/>
      <c r="G28" s="6"/>
      <c r="H28" s="3"/>
      <c r="I28" s="5" t="s">
        <v>26</v>
      </c>
      <c r="J28" s="3"/>
      <c r="K28" s="29">
        <f>SUM((J20*G21*60)/(G8))</f>
        <v>0</v>
      </c>
      <c r="L28" s="4"/>
    </row>
    <row r="29" spans="2:12" ht="12.7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43" spans="3:4" ht="12.75">
      <c r="C43" s="19"/>
      <c r="D43" s="19"/>
    </row>
  </sheetData>
  <sheetProtection/>
  <mergeCells count="2">
    <mergeCell ref="C5:K5"/>
    <mergeCell ref="I8:L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HSchings</dc:creator>
  <cp:keywords/>
  <dc:description/>
  <cp:lastModifiedBy>Harsányi László</cp:lastModifiedBy>
  <dcterms:created xsi:type="dcterms:W3CDTF">2006-10-30T10:38:59Z</dcterms:created>
  <dcterms:modified xsi:type="dcterms:W3CDTF">2019-11-30T20:12:03Z</dcterms:modified>
  <cp:category/>
  <cp:version/>
  <cp:contentType/>
  <cp:contentStatus/>
</cp:coreProperties>
</file>